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https://ssipna-my.sharepoint.com/personal/v_allocca_ssip_it/Documents/SSIP/ACQUISIZIONI/ACQ2023/0_RIEPILOGO CONTRATTI 2023/"/>
    </mc:Choice>
  </mc:AlternateContent>
  <xr:revisionPtr revIDLastSave="42" documentId="8_{6EED183A-A3BA-4115-AC7A-E4C3332DAA20}" xr6:coauthVersionLast="47" xr6:coauthVersionMax="47" xr10:uidLastSave="{72AC9EF3-530F-4E84-82ED-0F6231EF41DD}"/>
  <bookViews>
    <workbookView xWindow="7050" yWindow="0" windowWidth="20670" windowHeight="15465" tabRatio="745" xr2:uid="{00000000-000D-0000-FFFF-FFFF00000000}"/>
  </bookViews>
  <sheets>
    <sheet name="Anno 2023" sheetId="7" r:id="rId1"/>
  </sheets>
  <definedNames>
    <definedName name="_xlnm._FilterDatabase" localSheetId="0" hidden="1">'Anno 2023'!$A$4:$K$4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7" l="1"/>
  <c r="H40" i="7"/>
  <c r="H22" i="7"/>
  <c r="K31" i="7"/>
  <c r="K15" i="7"/>
  <c r="O1" i="7"/>
  <c r="H11" i="7"/>
  <c r="H10" i="7"/>
  <c r="H8" i="7"/>
</calcChain>
</file>

<file path=xl/sharedStrings.xml><?xml version="1.0" encoding="utf-8"?>
<sst xmlns="http://schemas.openxmlformats.org/spreadsheetml/2006/main" count="374" uniqueCount="209">
  <si>
    <t>Stazione Sperimentale per l’Industria delle Pelli e delle materie concianti - C.F. 07936981211</t>
  </si>
  <si>
    <t>Contratti di forniture, beni e servizi
Anno 2020
Dati aggiornati al 29 febbraio 2020</t>
  </si>
  <si>
    <t>CIG</t>
  </si>
  <si>
    <t>Codice Fiscale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</si>
  <si>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</si>
  <si>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</si>
  <si>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</si>
  <si>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</si>
  <si>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</si>
  <si>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</si>
  <si>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</t>
  </si>
  <si>
    <t>Data Ultimazione</t>
  </si>
  <si>
    <t>Somme liquidate (al netto dell'IVA)</t>
  </si>
  <si>
    <t>885882667A</t>
  </si>
  <si>
    <t>07936981211</t>
  </si>
  <si>
    <t>servizi di progettazione, sviluppo, implementazione di un applicativo per la gestione del sistema contributivo della SSIP</t>
  </si>
  <si>
    <t>Infocamere Società Consortile di Informatica delle Camere di Commercio Italiane per Azioni</t>
  </si>
  <si>
    <t>ZEF34CD177</t>
  </si>
  <si>
    <t xml:space="preserve">Stazione Sperimentale per l’Industria delle Pelli e delle materie concianti </t>
  </si>
  <si>
    <t>servizio di valutazione del rischio e sorveglianza fisica di radioprotezione</t>
  </si>
  <si>
    <t>affidamento diretto ai sensi della L. n. 108/2021</t>
  </si>
  <si>
    <t>Luigi Laurino</t>
  </si>
  <si>
    <t>Z6D350C787</t>
  </si>
  <si>
    <t>fornitura pelli per progetto Leonardo</t>
  </si>
  <si>
    <t>Pasubio SpA</t>
  </si>
  <si>
    <t>Z3334C7B7F</t>
  </si>
  <si>
    <t>Servizi di assistenza fiscale</t>
  </si>
  <si>
    <t>Antonio Perrucci</t>
  </si>
  <si>
    <t>Z3534C7C09</t>
  </si>
  <si>
    <t>rinnovo applicativi contabilità Zucchetti</t>
  </si>
  <si>
    <t>Zucchetti Centro Sistemi Spa</t>
  </si>
  <si>
    <t>90680718E9</t>
  </si>
  <si>
    <t>rinnovo servizi assistenza Capalbo</t>
  </si>
  <si>
    <t>Francesco Capalbo</t>
  </si>
  <si>
    <t>9068092A3D</t>
  </si>
  <si>
    <t>rinnovo servizi assistenza Parisi</t>
  </si>
  <si>
    <t>Antonio Parisi</t>
  </si>
  <si>
    <t>Z1D34D35BD</t>
  </si>
  <si>
    <t>fornitura licenze adobe illustrator</t>
  </si>
  <si>
    <t>Adobe Systems Software Ireland Limited</t>
  </si>
  <si>
    <t>Z00350C695</t>
  </si>
  <si>
    <t>servizi di sorveglianza sanitaria e di prevenzione e protezione per la tutela della salute e sicurezza nei luoghi 
di lavoro</t>
  </si>
  <si>
    <t>Cedif sas</t>
  </si>
  <si>
    <t>ZF93523A9F</t>
  </si>
  <si>
    <t>fornitura materiali per respirometro</t>
  </si>
  <si>
    <t>EMME 3 SRL</t>
  </si>
  <si>
    <t>Z0D355A93E</t>
  </si>
  <si>
    <t>rinnovo servizio smaltimento rifiuti</t>
  </si>
  <si>
    <t>ALDO MASTELLONE &amp; C.s.r.l.</t>
  </si>
  <si>
    <t>912227644C</t>
  </si>
  <si>
    <t>Facility management per la gestione, conduzione e manutenzione dell'immobile detenuto nell'area Olivetti in Pozzuoli, via Campi Flegrei n. 34</t>
  </si>
  <si>
    <t>ReKeep S.p.A.</t>
  </si>
  <si>
    <t>Z223558C96</t>
  </si>
  <si>
    <t xml:space="preserve"> rinnovo biennale della licenza d’uso software in SaaS - EUSOFT.LAB LIMS</t>
  </si>
  <si>
    <t>Eusoft SRL</t>
  </si>
  <si>
    <t>ZDE357DA84</t>
  </si>
  <si>
    <t>servizio di analisi ed assistenza brevettuale su possibile privativa industriale per Sinapsi</t>
  </si>
  <si>
    <t>JACOBACCI &amp; PARTNERS S.p.A</t>
  </si>
  <si>
    <t>Z17357DACE</t>
  </si>
  <si>
    <t>servizio di spedizione di prodotti editoriali</t>
  </si>
  <si>
    <t>POSTE ITALIANE</t>
  </si>
  <si>
    <t>ZD7357DC8D</t>
  </si>
  <si>
    <t>fornitura licenze Microsoft Office 365</t>
  </si>
  <si>
    <t>affidamento ai sensi dell’art. 36 comma 2 lett. a) del D. Lgs. n. 50/2016
mediante Ordine diretto d’Acquisto (OdA) nel Mercato della Pubblica Amministrazione MEPA</t>
  </si>
  <si>
    <t xml:space="preserve">KORA SISTEMI INFORMATICI S.R.L. </t>
  </si>
  <si>
    <t>ZD935AEC7C</t>
  </si>
  <si>
    <t xml:space="preserve"> servizio traduzioni</t>
  </si>
  <si>
    <t>Intrawelt di Alessandro Potalivo&amp;
C. Sas</t>
  </si>
  <si>
    <t>Z9E360D32C</t>
  </si>
  <si>
    <t>servizio stampa materiali SSIP</t>
  </si>
  <si>
    <t>MARIA AGIZZA</t>
  </si>
  <si>
    <t xml:space="preserve"> Z71365FD76</t>
  </si>
  <si>
    <t>rinnovo brevetto ciclone</t>
  </si>
  <si>
    <t>ING. C. CORRADINI &amp; C. SRL</t>
  </si>
  <si>
    <t>Z89365FE0C</t>
  </si>
  <si>
    <t>Rinnovo Licenze SOPHOS</t>
  </si>
  <si>
    <t>AREA PROGETTI SOFTWARE SRL</t>
  </si>
  <si>
    <t>ZED3765B17</t>
  </si>
  <si>
    <t>fornitura di impianto per SPG e FPO di Gas Cabinet completo per Mix e di Gas Tecnici per i Laboratori comprensiva di TRC noleggio recipienti</t>
  </si>
  <si>
    <t xml:space="preserve"> Z243677BAE</t>
  </si>
  <si>
    <t>fornitura biennale di materiali di consumo per laboratorio</t>
  </si>
  <si>
    <t>Deltek srl</t>
  </si>
  <si>
    <t>Z9B347F13D</t>
  </si>
  <si>
    <t>licenza software LCA GABI.</t>
  </si>
  <si>
    <t>THINKSTEP SRL</t>
  </si>
  <si>
    <t>ZA936D641D</t>
  </si>
  <si>
    <t>LICENZE ADOBE PER ITS</t>
  </si>
  <si>
    <t>ZA737144CA</t>
  </si>
  <si>
    <t>RINNOVO ASSISTENZA TERMINALE PRESENZE</t>
  </si>
  <si>
    <t>Systems SRL</t>
  </si>
  <si>
    <t>Z59375392E</t>
  </si>
  <si>
    <t>servizio di assistenza sistemistica, hardware e software per il corretto funzionamento dell’infrastruttura ICT</t>
  </si>
  <si>
    <t>SO.TE.I.</t>
  </si>
  <si>
    <t>ZBA375610D</t>
  </si>
  <si>
    <t>RINNOVO CAFASSO</t>
  </si>
  <si>
    <t>Cafasso &amp; Figli Spa società tra professionisti</t>
  </si>
  <si>
    <t>Z9D3767C6F</t>
  </si>
  <si>
    <t>servizio clouding per gli applicativi della SSIP</t>
  </si>
  <si>
    <t>Protom Group S.p.A.</t>
  </si>
  <si>
    <t>ZF538E699C</t>
  </si>
  <si>
    <t>servizio di ricerca e selezione del personale</t>
  </si>
  <si>
    <t>TIME VISION SCARL</t>
  </si>
  <si>
    <t>EDENRED ITALIA SRL</t>
  </si>
  <si>
    <t>Z3C3925E93</t>
  </si>
  <si>
    <t xml:space="preserve">servizio sostitutivo mensa mediante buoni pasto elettronici in favore dei dipendenti delle sedi distaccate </t>
  </si>
  <si>
    <t>Z7739259E3</t>
  </si>
  <si>
    <t>servizio di welfare aziendale a favore dei dipendenti della Stazione Sperimentale per l’Industria delle Pelli e delle materie concianti</t>
  </si>
  <si>
    <t>Z113923592</t>
  </si>
  <si>
    <t>fornitura della licenza d’uso software LCA GABI funzionale alle attività del progetto “Leather Jet”</t>
  </si>
  <si>
    <t>Thinkstep SRL</t>
  </si>
  <si>
    <t>Z7C3925C37</t>
  </si>
  <si>
    <t>servizio di vigilanza armata da effettuarsi presso la sede della Stazione Sperimentale per l’Industria delle Pelli e delle materie concianti</t>
  </si>
  <si>
    <t>Cosmopol SpA</t>
  </si>
  <si>
    <t>ZAD3925CAD</t>
  </si>
  <si>
    <t>rinnovo del servizio Telemaco per la gestione, l’aggiornamento e l’implementazione della banca dati contribuenti - anno 2023</t>
  </si>
  <si>
    <t>InfoCamere</t>
  </si>
  <si>
    <t>ZC23925D6F</t>
  </si>
  <si>
    <t>rinnovo dei canoni software della contabilità - annualità 2023</t>
  </si>
  <si>
    <t>Z1C3925DCB</t>
  </si>
  <si>
    <t>rinnovo del servizio di assistenza alle n. 2 stampanti multifunzione XEROX della Stazione Sperimentale per l’annualità 2023</t>
  </si>
  <si>
    <t>Officina Digitale Srl</t>
  </si>
  <si>
    <t>853,47</t>
  </si>
  <si>
    <t>Z92398AB18</t>
  </si>
  <si>
    <t xml:space="preserve">rinnovo servizi assistenza fiscale </t>
  </si>
  <si>
    <t>ZC1398A718</t>
  </si>
  <si>
    <t>servizi a supporto delle attività di divulgazione scientifica</t>
  </si>
  <si>
    <t>Veronica Valli</t>
  </si>
  <si>
    <t>Z61398AB9D</t>
  </si>
  <si>
    <t>Rinnovo Certificazione ISO 9001: 2015 - Sistema di Gestione per la Qualità</t>
  </si>
  <si>
    <t>SGS Italia S.p.A</t>
  </si>
  <si>
    <t>ZEA39FCAF4</t>
  </si>
  <si>
    <t>mantenimento in vigore del brevetto per l’invenzione industriale “Ciclone”</t>
  </si>
  <si>
    <t>C. CORRADINI &amp; C. SRL</t>
  </si>
  <si>
    <t>Z4B3A83845</t>
  </si>
  <si>
    <t>rinnovo licenze microsoft</t>
  </si>
  <si>
    <t>KORA SISTEMI INFORMATICI S.R.L.</t>
  </si>
  <si>
    <t>ZC83A75D00</t>
  </si>
  <si>
    <t>servizio annuale di impaginazione e stampa della rivista CPMC e di altro materiale divulgativo della SSIP</t>
  </si>
  <si>
    <t>AGIZZA MARIA</t>
  </si>
  <si>
    <t>Z753A37033</t>
  </si>
  <si>
    <t>servizi di traduzione italiano/inglese e viceversa</t>
  </si>
  <si>
    <t>Intrawelt di Alessandro Potalivo &amp; C. Sas</t>
  </si>
  <si>
    <t>Z713A17F01</t>
  </si>
  <si>
    <t>servizio di ritiro e smaltimento rifiuti speciali e sgombero delle superfici interne ed esterne afferenti al sito di Via Nuova Poggioreale</t>
  </si>
  <si>
    <t>Aldo Mastellone &amp; C. srl</t>
  </si>
  <si>
    <t>Z823A44F54</t>
  </si>
  <si>
    <t>fornitura e posa in opera di n. 2 condizionatori da destinare agli spazi del laboratorio di microscopia</t>
  </si>
  <si>
    <t>Z8B3A75D3A</t>
  </si>
  <si>
    <t>servizi social media marketing</t>
  </si>
  <si>
    <t>AMAKA SRLS</t>
  </si>
  <si>
    <t>ZE93AB88CD</t>
  </si>
  <si>
    <t>ripristino apparecchiatura da laboratorio plasma atmosferico Arioli (SN 3648)</t>
  </si>
  <si>
    <t>Dynet Consulting</t>
  </si>
  <si>
    <t>Z3B3AB8315</t>
  </si>
  <si>
    <t>fornitura di espositori in plexiglass per la Mostra "La Casa del Guanto"</t>
  </si>
  <si>
    <t>Neon Alf di De Rosa Lucio &amp; C. Sas</t>
  </si>
  <si>
    <t>Z873B3FEB7</t>
  </si>
  <si>
    <t>servizi di revisione legale per l’attestazione del credito di imposta 2022</t>
  </si>
  <si>
    <t>Tommaso Zottolo</t>
  </si>
  <si>
    <t>ZDD3A9EAC0</t>
  </si>
  <si>
    <t>fornitura di materiali tipografici per la Mostra "La Casa del Guanto"</t>
  </si>
  <si>
    <t>Leonardo S.R.L.</t>
  </si>
  <si>
    <t>Z243AB89A1</t>
  </si>
  <si>
    <t>allestimento della Mostra "La Casa del Guanto"</t>
  </si>
  <si>
    <t>Alfonso Scuotto Group S.R.L.</t>
  </si>
  <si>
    <t>Z823AC0BE0</t>
  </si>
  <si>
    <t>servizio catering per l’inaugurazione della Mostra "La Casa del Guanto"</t>
  </si>
  <si>
    <t>Ristorazione Eventi S.R.L.</t>
  </si>
  <si>
    <t>Z1E3ADBCC3</t>
  </si>
  <si>
    <t>fornitura di materiali per le attività dei Laboratori di Pozzuoli e l'esecuzione di prove chimiche e fisiche</t>
  </si>
  <si>
    <t>Levanchimica srl</t>
  </si>
  <si>
    <t>ZBE3BA0421</t>
  </si>
  <si>
    <t>05984211218</t>
  </si>
  <si>
    <t>fornitura di Videoproiettore Laser e Monitor</t>
  </si>
  <si>
    <t>R-store S.p.A.</t>
  </si>
  <si>
    <t>4590,98 €</t>
  </si>
  <si>
    <t>21/06/2023</t>
  </si>
  <si>
    <t>30/06/2023</t>
  </si>
  <si>
    <t>Z0E3B82E1C</t>
  </si>
  <si>
    <t>04742591003</t>
  </si>
  <si>
    <t>la fornitura di parti sostitutive per l'apparecchiatura
DSC/TGA</t>
  </si>
  <si>
    <t>Waters SPA</t>
  </si>
  <si>
    <t>13/06/2023</t>
  </si>
  <si>
    <t>ZF03B8B780</t>
  </si>
  <si>
    <t>09071981212</t>
  </si>
  <si>
    <t>fornitura di materiale di additive manifacturing, per attività connesse al progetto di R&amp;S “Leaders”</t>
  </si>
  <si>
    <t>3D MADE UP SRL</t>
  </si>
  <si>
    <t>14/06/2023</t>
  </si>
  <si>
    <t>14/07/2023</t>
  </si>
  <si>
    <t>Z613BA0393</t>
  </si>
  <si>
    <t>05712370633</t>
  </si>
  <si>
    <t>servizio di cellophanatura ed allestimento prodotti editoriali (CPMC 1-2-3/2023)</t>
  </si>
  <si>
    <t>Imbalplast S.r.l</t>
  </si>
  <si>
    <t>31/12/2023</t>
  </si>
  <si>
    <t>Z183BA047D</t>
  </si>
  <si>
    <t>08166651219</t>
  </si>
  <si>
    <t>fornitura e l’installazione di una parete divisoria in cristallo temperato a battente</t>
  </si>
  <si>
    <t>Vetreria Flegrea S.r.l. semplificata</t>
  </si>
  <si>
    <t>ZE93BA03F4</t>
  </si>
  <si>
    <t>07299190632</t>
  </si>
  <si>
    <t>servizio di allestimento e accoglienza in programma presso la SSIP il 30/06/2023</t>
  </si>
  <si>
    <t>Z4C3BAEE21</t>
  </si>
  <si>
    <t>09468731212</t>
  </si>
  <si>
    <t>servizio di catering in programma presso la SSIP il 30/06/2023</t>
  </si>
  <si>
    <t>FM Italia srls</t>
  </si>
  <si>
    <t>aggiornamento 30/06/2023</t>
  </si>
  <si>
    <t>servizio sostitutivo di mensa mediante buoni pasto elettronici in favore dei dipendenti della SSIP</t>
  </si>
  <si>
    <t>95506104B2</t>
  </si>
  <si>
    <t xml:space="preserve">Nippon Gases Industrial Sud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</si>
</sst>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[$€-410]\ * #,##0.00_-;\-[$€-410]\ * #,##0.00_-;_-[$€-410]\ * &quot;-&quot;??_-;_-@_-"/>
    <numFmt numFmtId="165" formatCode="dd/mm/yy;@"/>
    <numFmt numFmtId="166" formatCode="&quot;€&quot;\ #,##0.00"/>
    <numFmt numFmtId="167" formatCode="#,##0.00\ &quot;€&quot;"/>
    <numFmt numFmtId="168" formatCode="0.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9"/>
      <color rgb="FF005586"/>
      <name val="Titillium Web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CDDEF0"/>
        <bgColor rgb="FFCDDEF0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2D1D1"/>
      </left>
      <right style="medium">
        <color rgb="FFD2D1D1"/>
      </right>
      <top style="medium">
        <color rgb="FFD2D1D1"/>
      </top>
      <bottom style="medium">
        <color rgb="FFD2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2" fillId="12" borderId="1" applyNumberFormat="0" applyAlignment="0" applyProtection="0"/>
    <xf numFmtId="0" fontId="13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4" fillId="2" borderId="0" applyNumberFormat="0" applyBorder="0" applyAlignment="0" applyProtection="0"/>
    <xf numFmtId="0" fontId="11" fillId="4" borderId="4" applyNumberFormat="0" applyFont="0" applyAlignment="0" applyProtection="0"/>
    <xf numFmtId="0" fontId="5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19" fillId="25" borderId="0" xfId="0" applyFont="1" applyFill="1" applyAlignment="1">
      <alignment vertical="center"/>
    </xf>
    <xf numFmtId="0" fontId="21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167" fontId="21" fillId="0" borderId="5" xfId="42" applyNumberFormat="1" applyFont="1" applyFill="1" applyBorder="1" applyAlignment="1">
      <alignment vertical="center"/>
    </xf>
    <xf numFmtId="14" fontId="21" fillId="0" borderId="5" xfId="0" applyNumberFormat="1" applyFont="1" applyBorder="1" applyAlignment="1">
      <alignment horizontal="center" vertical="center"/>
    </xf>
    <xf numFmtId="49" fontId="23" fillId="25" borderId="5" xfId="0" applyNumberFormat="1" applyFont="1" applyFill="1" applyBorder="1" applyAlignment="1">
      <alignment vertical="center" wrapText="1"/>
    </xf>
    <xf numFmtId="22" fontId="19" fillId="25" borderId="0" xfId="0" applyNumberFormat="1" applyFont="1" applyFill="1" applyAlignment="1">
      <alignment vertical="center"/>
    </xf>
    <xf numFmtId="44" fontId="0" fillId="25" borderId="5" xfId="43" applyFont="1" applyFill="1" applyBorder="1" applyAlignment="1">
      <alignment vertical="center" wrapText="1"/>
    </xf>
    <xf numFmtId="165" fontId="0" fillId="25" borderId="5" xfId="0" applyNumberFormat="1" applyFill="1" applyBorder="1" applyAlignment="1">
      <alignment vertical="center" wrapText="1"/>
    </xf>
    <xf numFmtId="14" fontId="21" fillId="0" borderId="5" xfId="0" applyNumberFormat="1" applyFont="1" applyBorder="1" applyAlignment="1">
      <alignment vertical="center" wrapText="1"/>
    </xf>
    <xf numFmtId="49" fontId="0" fillId="25" borderId="5" xfId="0" applyNumberFormat="1" applyFill="1" applyBorder="1" applyAlignment="1">
      <alignment vertical="center" wrapText="1"/>
    </xf>
    <xf numFmtId="0" fontId="0" fillId="25" borderId="5" xfId="0" applyFill="1" applyBorder="1" applyAlignment="1">
      <alignment vertical="center" wrapText="1"/>
    </xf>
    <xf numFmtId="4" fontId="0" fillId="25" borderId="5" xfId="0" applyNumberFormat="1" applyFill="1" applyBorder="1" applyAlignment="1">
      <alignment vertical="center" wrapText="1"/>
    </xf>
    <xf numFmtId="166" fontId="0" fillId="25" borderId="5" xfId="0" applyNumberFormat="1" applyFill="1" applyBorder="1" applyAlignment="1">
      <alignment vertical="center" wrapText="1"/>
    </xf>
    <xf numFmtId="0" fontId="0" fillId="25" borderId="0" xfId="0" applyFill="1" applyAlignment="1">
      <alignment vertical="center"/>
    </xf>
    <xf numFmtId="14" fontId="0" fillId="25" borderId="5" xfId="0" applyNumberFormat="1" applyFill="1" applyBorder="1" applyAlignment="1">
      <alignment vertical="center" wrapText="1"/>
    </xf>
    <xf numFmtId="49" fontId="24" fillId="25" borderId="5" xfId="0" applyNumberFormat="1" applyFont="1" applyFill="1" applyBorder="1" applyAlignment="1">
      <alignment vertical="center" wrapText="1"/>
    </xf>
    <xf numFmtId="49" fontId="9" fillId="25" borderId="5" xfId="0" applyNumberFormat="1" applyFont="1" applyFill="1" applyBorder="1" applyAlignment="1">
      <alignment vertical="center" wrapText="1"/>
    </xf>
    <xf numFmtId="0" fontId="24" fillId="25" borderId="5" xfId="0" applyFont="1" applyFill="1" applyBorder="1" applyAlignment="1">
      <alignment vertical="center" wrapText="1"/>
    </xf>
    <xf numFmtId="4" fontId="25" fillId="25" borderId="5" xfId="0" applyNumberFormat="1" applyFont="1" applyFill="1" applyBorder="1" applyAlignment="1">
      <alignment vertical="center" wrapText="1"/>
    </xf>
    <xf numFmtId="165" fontId="9" fillId="25" borderId="5" xfId="0" applyNumberFormat="1" applyFont="1" applyFill="1" applyBorder="1" applyAlignment="1">
      <alignment vertical="center" wrapText="1"/>
    </xf>
    <xf numFmtId="166" fontId="24" fillId="25" borderId="5" xfId="0" applyNumberFormat="1" applyFont="1" applyFill="1" applyBorder="1" applyAlignment="1">
      <alignment vertical="center" wrapText="1"/>
    </xf>
    <xf numFmtId="0" fontId="9" fillId="25" borderId="0" xfId="0" applyFont="1" applyFill="1" applyAlignment="1">
      <alignment vertical="center"/>
    </xf>
    <xf numFmtId="0" fontId="21" fillId="25" borderId="5" xfId="0" applyFont="1" applyFill="1" applyBorder="1" applyAlignment="1">
      <alignment vertical="center"/>
    </xf>
    <xf numFmtId="166" fontId="23" fillId="25" borderId="5" xfId="0" applyNumberFormat="1" applyFont="1" applyFill="1" applyBorder="1" applyAlignment="1">
      <alignment vertical="center" wrapText="1"/>
    </xf>
    <xf numFmtId="0" fontId="21" fillId="25" borderId="5" xfId="0" quotePrefix="1" applyFont="1" applyFill="1" applyBorder="1" applyAlignment="1">
      <alignment vertical="center"/>
    </xf>
    <xf numFmtId="49" fontId="0" fillId="25" borderId="0" xfId="0" applyNumberFormat="1" applyFill="1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0" fontId="0" fillId="25" borderId="0" xfId="0" applyFill="1" applyAlignment="1">
      <alignment vertical="center" wrapText="1"/>
    </xf>
    <xf numFmtId="4" fontId="0" fillId="25" borderId="0" xfId="0" applyNumberFormat="1" applyFill="1" applyAlignment="1">
      <alignment vertical="center" wrapText="1"/>
    </xf>
    <xf numFmtId="164" fontId="21" fillId="25" borderId="0" xfId="0" applyNumberFormat="1" applyFont="1" applyFill="1" applyAlignment="1">
      <alignment vertical="center" wrapText="1"/>
    </xf>
    <xf numFmtId="165" fontId="0" fillId="25" borderId="0" xfId="0" applyNumberFormat="1" applyFill="1" applyAlignment="1">
      <alignment vertical="center" wrapText="1"/>
    </xf>
    <xf numFmtId="166" fontId="0" fillId="25" borderId="0" xfId="0" applyNumberFormat="1" applyFill="1" applyAlignment="1">
      <alignment vertical="center" wrapText="1"/>
    </xf>
    <xf numFmtId="43" fontId="0" fillId="25" borderId="5" xfId="42" applyFont="1" applyFill="1" applyBorder="1" applyAlignment="1">
      <alignment vertical="center" wrapText="1"/>
    </xf>
    <xf numFmtId="43" fontId="0" fillId="25" borderId="5" xfId="42" applyFont="1" applyFill="1" applyBorder="1" applyAlignment="1">
      <alignment horizontal="right" vertical="center" wrapText="1"/>
    </xf>
    <xf numFmtId="167" fontId="9" fillId="25" borderId="0" xfId="0" applyNumberFormat="1" applyFont="1" applyFill="1" applyAlignment="1">
      <alignment vertical="center"/>
    </xf>
    <xf numFmtId="167" fontId="0" fillId="25" borderId="0" xfId="0" applyNumberFormat="1" applyFill="1" applyAlignment="1">
      <alignment vertical="center"/>
    </xf>
    <xf numFmtId="166" fontId="0" fillId="25" borderId="0" xfId="0" applyNumberFormat="1" applyFill="1" applyAlignment="1">
      <alignment vertical="center"/>
    </xf>
    <xf numFmtId="168" fontId="0" fillId="25" borderId="0" xfId="0" applyNumberFormat="1" applyFill="1" applyAlignment="1">
      <alignment vertical="center"/>
    </xf>
    <xf numFmtId="0" fontId="27" fillId="26" borderId="12" xfId="0" applyFont="1" applyFill="1" applyBorder="1" applyAlignment="1">
      <alignment vertical="center" wrapText="1"/>
    </xf>
    <xf numFmtId="165" fontId="21" fillId="25" borderId="5" xfId="0" applyNumberFormat="1" applyFont="1" applyFill="1" applyBorder="1" applyAlignment="1">
      <alignment vertical="center" wrapText="1"/>
    </xf>
    <xf numFmtId="165" fontId="0" fillId="25" borderId="0" xfId="0" applyNumberFormat="1" applyFill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167" fontId="29" fillId="25" borderId="0" xfId="0" applyNumberFormat="1" applyFont="1" applyFill="1" applyAlignment="1">
      <alignment vertical="center"/>
    </xf>
    <xf numFmtId="0" fontId="28" fillId="25" borderId="0" xfId="0" applyFont="1" applyFill="1" applyAlignment="1">
      <alignment vertical="center"/>
    </xf>
    <xf numFmtId="166" fontId="28" fillId="25" borderId="0" xfId="0" applyNumberFormat="1" applyFont="1" applyFill="1" applyAlignment="1">
      <alignment vertical="center" wrapText="1"/>
    </xf>
    <xf numFmtId="0" fontId="28" fillId="25" borderId="0" xfId="0" applyFont="1" applyFill="1" applyAlignment="1">
      <alignment vertical="center" wrapText="1"/>
    </xf>
    <xf numFmtId="4" fontId="28" fillId="25" borderId="0" xfId="0" applyNumberFormat="1" applyFont="1" applyFill="1" applyAlignment="1">
      <alignment vertical="center" wrapText="1"/>
    </xf>
    <xf numFmtId="164" fontId="28" fillId="25" borderId="0" xfId="0" applyNumberFormat="1" applyFont="1" applyFill="1" applyAlignment="1">
      <alignment vertical="center" wrapText="1"/>
    </xf>
    <xf numFmtId="165" fontId="28" fillId="25" borderId="0" xfId="0" applyNumberFormat="1" applyFont="1" applyFill="1" applyAlignment="1">
      <alignment vertical="center" wrapText="1"/>
    </xf>
    <xf numFmtId="49" fontId="28" fillId="0" borderId="5" xfId="0" applyNumberFormat="1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44" fontId="28" fillId="0" borderId="13" xfId="43" applyFont="1" applyFill="1" applyBorder="1" applyAlignment="1">
      <alignment horizontal="right" wrapText="1"/>
    </xf>
    <xf numFmtId="4" fontId="28" fillId="0" borderId="13" xfId="0" applyNumberFormat="1" applyFont="1" applyBorder="1" applyAlignment="1">
      <alignment vertical="center" wrapText="1"/>
    </xf>
    <xf numFmtId="44" fontId="28" fillId="0" borderId="13" xfId="43" applyFont="1" applyFill="1" applyBorder="1" applyAlignment="1">
      <alignment vertical="center" wrapText="1"/>
    </xf>
    <xf numFmtId="164" fontId="28" fillId="0" borderId="13" xfId="0" applyNumberFormat="1" applyFont="1" applyBorder="1" applyAlignment="1">
      <alignment vertical="center" wrapText="1"/>
    </xf>
    <xf numFmtId="0" fontId="0" fillId="25" borderId="14" xfId="0" applyFill="1" applyBorder="1" applyAlignment="1">
      <alignment vertical="center" wrapText="1"/>
    </xf>
    <xf numFmtId="4" fontId="0" fillId="25" borderId="14" xfId="0" applyNumberFormat="1" applyFill="1" applyBorder="1" applyAlignment="1">
      <alignment vertical="center" wrapText="1"/>
    </xf>
    <xf numFmtId="44" fontId="0" fillId="25" borderId="14" xfId="43" applyFont="1" applyFill="1" applyBorder="1" applyAlignment="1">
      <alignment vertical="center" wrapText="1"/>
    </xf>
    <xf numFmtId="165" fontId="28" fillId="0" borderId="13" xfId="0" applyNumberFormat="1" applyFont="1" applyBorder="1" applyAlignment="1">
      <alignment horizontal="right" vertical="center" wrapText="1"/>
    </xf>
    <xf numFmtId="166" fontId="28" fillId="25" borderId="15" xfId="0" applyNumberFormat="1" applyFont="1" applyFill="1" applyBorder="1" applyAlignment="1">
      <alignment vertical="center" wrapText="1"/>
    </xf>
    <xf numFmtId="14" fontId="28" fillId="0" borderId="13" xfId="0" applyNumberFormat="1" applyFont="1" applyBorder="1" applyAlignment="1">
      <alignment horizontal="right" vertical="center" wrapText="1"/>
    </xf>
    <xf numFmtId="49" fontId="0" fillId="25" borderId="5" xfId="0" quotePrefix="1" applyNumberFormat="1" applyFill="1" applyBorder="1" applyAlignment="1">
      <alignment vertical="center" wrapText="1"/>
    </xf>
    <xf numFmtId="49" fontId="20" fillId="25" borderId="0" xfId="0" applyNumberFormat="1" applyFont="1" applyFill="1" applyAlignment="1">
      <alignment horizontal="center" vertical="center" wrapText="1"/>
    </xf>
    <xf numFmtId="49" fontId="19" fillId="25" borderId="0" xfId="0" applyNumberFormat="1" applyFont="1" applyFill="1" applyAlignment="1">
      <alignment horizontal="center" vertical="center" wrapText="1"/>
    </xf>
    <xf numFmtId="49" fontId="26" fillId="25" borderId="0" xfId="0" applyNumberFormat="1" applyFont="1" applyFill="1" applyAlignment="1">
      <alignment horizontal="center" vertical="center" wrapText="1"/>
    </xf>
  </cellXfs>
  <cellStyles count="44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Input 2" xfId="30" xr:uid="{00000000-0005-0000-0000-00001B000000}"/>
    <cellStyle name="Migliaia" xfId="42" builtinId="3"/>
    <cellStyle name="Neutrale 2" xfId="31" xr:uid="{00000000-0005-0000-0000-00001C000000}"/>
    <cellStyle name="Normale" xfId="0" builtinId="0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  <cellStyle name="Valuta" xfId="4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martcig.anticorruzione.it/AVCP-SmartCig/preparaDettaglioComunicazioneOS.action?codDettaglioCarnet=58090049" TargetMode="External"/><Relationship Id="rId2" Type="http://schemas.openxmlformats.org/officeDocument/2006/relationships/hyperlink" Target="https://smartcig.anticorruzione.it/AVCP-SmartCig/preparaDettaglioComunicazioneOS.action?codDettaglioCarnet=59657875" TargetMode="External"/><Relationship Id="rId1" Type="http://schemas.openxmlformats.org/officeDocument/2006/relationships/hyperlink" Target="https://smartcig.anticorruzione.it/AVCP-SmartCig/preparaDettaglioComunicazioneOS.action?codDettaglioCarnet=5991670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348D-85F2-409C-923C-DB74C9F0B62A}">
  <dimension ref="A1:Z73"/>
  <sheetViews>
    <sheetView tabSelected="1" topLeftCell="B1" zoomScale="70" zoomScaleNormal="70" workbookViewId="0">
      <selection activeCell="K25" sqref="K25"/>
    </sheetView>
  </sheetViews>
  <sheetFormatPr defaultColWidth="33.5703125" defaultRowHeight="15" x14ac:dyDescent="0.25"/>
  <cols>
    <col min="1" max="1" width="14.5703125" style="28" customWidth="1"/>
    <col min="2" max="2" width="19.7109375" style="28" customWidth="1"/>
    <col min="3" max="3" width="54.85546875" style="30" hidden="1" customWidth="1"/>
    <col min="4" max="4" width="88.7109375" style="30" customWidth="1"/>
    <col min="5" max="5" width="22" style="30" hidden="1" customWidth="1"/>
    <col min="6" max="6" width="36" style="30" customWidth="1"/>
    <col min="7" max="7" width="55.28515625" style="31" customWidth="1"/>
    <col min="8" max="8" width="15.5703125" style="32" customWidth="1"/>
    <col min="9" max="9" width="12.42578125" style="33" bestFit="1" customWidth="1"/>
    <col min="10" max="10" width="12.85546875" style="33" bestFit="1" customWidth="1"/>
    <col min="11" max="11" width="22" style="34" customWidth="1"/>
    <col min="12" max="12" width="15.7109375" style="16" bestFit="1" customWidth="1"/>
    <col min="13" max="13" width="33.5703125" style="16"/>
    <col min="14" max="14" width="11.7109375" style="16" customWidth="1"/>
    <col min="15" max="15" width="40.28515625" style="16" customWidth="1"/>
    <col min="16" max="16384" width="33.5703125" style="16"/>
  </cols>
  <sheetData>
    <row r="1" spans="1:15" s="1" customFormat="1" ht="28.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O1" s="8">
        <f ca="1">NOW()</f>
        <v>45113.42020439815</v>
      </c>
    </row>
    <row r="2" spans="1:15" s="1" customFormat="1" ht="28.5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5" s="1" customFormat="1" ht="28.5" x14ac:dyDescent="0.25">
      <c r="A3" s="67" t="s">
        <v>205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5" s="24" customFormat="1" ht="57.75" customHeight="1" x14ac:dyDescent="0.25">
      <c r="A4" s="18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19" t="s">
        <v>7</v>
      </c>
      <c r="G4" s="19" t="s">
        <v>8</v>
      </c>
      <c r="H4" s="21" t="s">
        <v>9</v>
      </c>
      <c r="I4" s="22" t="s">
        <v>10</v>
      </c>
      <c r="J4" s="22" t="s">
        <v>11</v>
      </c>
      <c r="K4" s="23" t="s">
        <v>12</v>
      </c>
    </row>
    <row r="5" spans="1:15" s="24" customFormat="1" ht="45" x14ac:dyDescent="0.25">
      <c r="A5" s="25" t="s">
        <v>13</v>
      </c>
      <c r="B5" s="7" t="s">
        <v>14</v>
      </c>
      <c r="C5" s="3"/>
      <c r="D5" s="3" t="s">
        <v>15</v>
      </c>
      <c r="E5" s="3"/>
      <c r="F5" s="3" t="s">
        <v>16</v>
      </c>
      <c r="G5" s="3" t="s">
        <v>16</v>
      </c>
      <c r="H5" s="5">
        <v>105000</v>
      </c>
      <c r="I5" s="11">
        <v>44409</v>
      </c>
      <c r="J5" s="11">
        <v>45504</v>
      </c>
      <c r="K5" s="26">
        <v>85000</v>
      </c>
      <c r="L5" s="37"/>
    </row>
    <row r="6" spans="1:15" ht="45" x14ac:dyDescent="0.25">
      <c r="A6" s="25" t="s">
        <v>17</v>
      </c>
      <c r="B6" s="7" t="s">
        <v>14</v>
      </c>
      <c r="C6" s="12" t="s">
        <v>18</v>
      </c>
      <c r="D6" s="3" t="s">
        <v>19</v>
      </c>
      <c r="E6" s="2" t="s">
        <v>20</v>
      </c>
      <c r="F6" s="3" t="s">
        <v>21</v>
      </c>
      <c r="G6" s="4" t="s">
        <v>21</v>
      </c>
      <c r="H6" s="5">
        <v>2500</v>
      </c>
      <c r="I6" s="6">
        <v>44607</v>
      </c>
      <c r="J6" s="6">
        <v>45336</v>
      </c>
      <c r="K6" s="26">
        <v>500</v>
      </c>
      <c r="L6" s="37"/>
      <c r="M6" s="24"/>
    </row>
    <row r="7" spans="1:15" ht="45" x14ac:dyDescent="0.25">
      <c r="A7" s="27" t="s">
        <v>22</v>
      </c>
      <c r="B7" s="7" t="s">
        <v>14</v>
      </c>
      <c r="C7" s="12" t="s">
        <v>18</v>
      </c>
      <c r="D7" s="3" t="s">
        <v>23</v>
      </c>
      <c r="E7" s="2" t="s">
        <v>20</v>
      </c>
      <c r="F7" s="3" t="s">
        <v>24</v>
      </c>
      <c r="G7" s="4" t="s">
        <v>24</v>
      </c>
      <c r="H7" s="5">
        <v>25000</v>
      </c>
      <c r="I7" s="6">
        <v>44594</v>
      </c>
      <c r="J7" s="6">
        <v>45046</v>
      </c>
      <c r="K7" s="15">
        <v>10000</v>
      </c>
      <c r="L7" s="37"/>
      <c r="M7" s="24"/>
    </row>
    <row r="8" spans="1:15" ht="45" x14ac:dyDescent="0.25">
      <c r="A8" s="25" t="s">
        <v>25</v>
      </c>
      <c r="B8" s="7" t="s">
        <v>14</v>
      </c>
      <c r="C8" s="12" t="s">
        <v>18</v>
      </c>
      <c r="D8" s="3" t="s">
        <v>26</v>
      </c>
      <c r="E8" s="2" t="s">
        <v>20</v>
      </c>
      <c r="F8" s="3" t="s">
        <v>27</v>
      </c>
      <c r="G8" s="4" t="s">
        <v>27</v>
      </c>
      <c r="H8" s="5">
        <f>10000+9000</f>
        <v>19000</v>
      </c>
      <c r="I8" s="6">
        <v>44559</v>
      </c>
      <c r="J8" s="6">
        <v>44926</v>
      </c>
      <c r="K8" s="26">
        <v>20305</v>
      </c>
      <c r="L8" s="37"/>
      <c r="M8" s="24"/>
    </row>
    <row r="9" spans="1:15" ht="45" x14ac:dyDescent="0.25">
      <c r="A9" s="25" t="s">
        <v>28</v>
      </c>
      <c r="B9" s="7" t="s">
        <v>14</v>
      </c>
      <c r="C9" s="12" t="s">
        <v>18</v>
      </c>
      <c r="D9" s="3" t="s">
        <v>29</v>
      </c>
      <c r="E9" s="2" t="s">
        <v>20</v>
      </c>
      <c r="F9" s="3" t="s">
        <v>30</v>
      </c>
      <c r="G9" s="4" t="s">
        <v>30</v>
      </c>
      <c r="H9" s="5">
        <v>7141.13</v>
      </c>
      <c r="I9" s="6">
        <v>44573</v>
      </c>
      <c r="J9" s="6">
        <v>44937</v>
      </c>
      <c r="K9" s="26">
        <v>7141.13</v>
      </c>
      <c r="L9" s="37"/>
      <c r="M9" s="24"/>
    </row>
    <row r="10" spans="1:15" ht="45" x14ac:dyDescent="0.25">
      <c r="A10" s="25" t="s">
        <v>31</v>
      </c>
      <c r="B10" s="7" t="s">
        <v>14</v>
      </c>
      <c r="C10" s="12" t="s">
        <v>18</v>
      </c>
      <c r="D10" s="3" t="s">
        <v>32</v>
      </c>
      <c r="E10" s="2" t="s">
        <v>20</v>
      </c>
      <c r="F10" s="3" t="s">
        <v>33</v>
      </c>
      <c r="G10" s="4" t="s">
        <v>33</v>
      </c>
      <c r="H10" s="5">
        <f>47000+1880</f>
        <v>48880</v>
      </c>
      <c r="I10" s="6">
        <v>44560</v>
      </c>
      <c r="J10" s="6">
        <v>45291</v>
      </c>
      <c r="K10" s="26">
        <v>41808</v>
      </c>
      <c r="L10" s="37"/>
      <c r="M10" s="24"/>
    </row>
    <row r="11" spans="1:15" ht="45" x14ac:dyDescent="0.25">
      <c r="A11" s="25" t="s">
        <v>34</v>
      </c>
      <c r="B11" s="7" t="s">
        <v>14</v>
      </c>
      <c r="C11" s="12" t="s">
        <v>18</v>
      </c>
      <c r="D11" s="3" t="s">
        <v>35</v>
      </c>
      <c r="E11" s="2" t="s">
        <v>20</v>
      </c>
      <c r="F11" s="3" t="s">
        <v>36</v>
      </c>
      <c r="G11" s="4" t="s">
        <v>36</v>
      </c>
      <c r="H11" s="5">
        <f>36000+7056</f>
        <v>43056</v>
      </c>
      <c r="I11" s="6">
        <v>44573</v>
      </c>
      <c r="J11" s="6">
        <v>45291</v>
      </c>
      <c r="K11" s="26">
        <v>32292</v>
      </c>
      <c r="L11" s="37"/>
    </row>
    <row r="12" spans="1:15" ht="45" hidden="1" x14ac:dyDescent="0.25">
      <c r="A12" s="25" t="s">
        <v>37</v>
      </c>
      <c r="B12" s="7" t="s">
        <v>14</v>
      </c>
      <c r="C12" s="12" t="s">
        <v>18</v>
      </c>
      <c r="D12" s="3" t="s">
        <v>38</v>
      </c>
      <c r="E12" s="2" t="s">
        <v>20</v>
      </c>
      <c r="F12" s="3" t="s">
        <v>39</v>
      </c>
      <c r="G12" s="4" t="s">
        <v>39</v>
      </c>
      <c r="H12" s="5">
        <v>1799.4</v>
      </c>
      <c r="I12" s="6">
        <v>44578</v>
      </c>
      <c r="J12" s="6"/>
      <c r="K12" s="26"/>
      <c r="L12" s="37"/>
    </row>
    <row r="13" spans="1:15" ht="45" x14ac:dyDescent="0.25">
      <c r="A13" s="25" t="s">
        <v>40</v>
      </c>
      <c r="B13" s="7" t="s">
        <v>14</v>
      </c>
      <c r="C13" s="12" t="s">
        <v>18</v>
      </c>
      <c r="D13" s="3" t="s">
        <v>41</v>
      </c>
      <c r="E13" s="2" t="s">
        <v>20</v>
      </c>
      <c r="F13" s="3" t="s">
        <v>42</v>
      </c>
      <c r="G13" s="4" t="s">
        <v>42</v>
      </c>
      <c r="H13" s="5">
        <v>10450</v>
      </c>
      <c r="I13" s="6">
        <v>44594</v>
      </c>
      <c r="J13" s="6">
        <v>45291</v>
      </c>
      <c r="K13" s="29">
        <v>5541</v>
      </c>
      <c r="L13" s="37"/>
      <c r="M13" s="38"/>
      <c r="N13" s="38"/>
    </row>
    <row r="14" spans="1:15" ht="45" hidden="1" x14ac:dyDescent="0.25">
      <c r="A14" s="10" t="s">
        <v>43</v>
      </c>
      <c r="B14" s="7" t="s">
        <v>14</v>
      </c>
      <c r="C14" s="12" t="s">
        <v>18</v>
      </c>
      <c r="D14" s="3" t="s">
        <v>44</v>
      </c>
      <c r="E14" s="2" t="s">
        <v>20</v>
      </c>
      <c r="F14" s="3" t="s">
        <v>45</v>
      </c>
      <c r="G14" s="4" t="s">
        <v>45</v>
      </c>
      <c r="H14" s="5">
        <v>480</v>
      </c>
      <c r="I14" s="6">
        <v>44601</v>
      </c>
      <c r="J14" s="6"/>
      <c r="K14" s="26"/>
      <c r="L14" s="37"/>
    </row>
    <row r="15" spans="1:15" ht="45" x14ac:dyDescent="0.25">
      <c r="A15" s="10" t="s">
        <v>46</v>
      </c>
      <c r="B15" s="7" t="s">
        <v>14</v>
      </c>
      <c r="C15" s="12" t="s">
        <v>18</v>
      </c>
      <c r="D15" s="3" t="s">
        <v>47</v>
      </c>
      <c r="E15" s="2" t="s">
        <v>20</v>
      </c>
      <c r="F15" s="3" t="s">
        <v>48</v>
      </c>
      <c r="G15" s="4" t="s">
        <v>48</v>
      </c>
      <c r="H15" s="5">
        <v>3900</v>
      </c>
      <c r="I15" s="6">
        <v>44616</v>
      </c>
      <c r="J15" s="6">
        <v>45348</v>
      </c>
      <c r="K15" s="15">
        <f>245.59+401.28</f>
        <v>646.87</v>
      </c>
      <c r="L15" s="37"/>
    </row>
    <row r="16" spans="1:15" ht="45" x14ac:dyDescent="0.25">
      <c r="A16" s="10" t="s">
        <v>49</v>
      </c>
      <c r="B16" s="7" t="s">
        <v>14</v>
      </c>
      <c r="C16" s="12" t="s">
        <v>18</v>
      </c>
      <c r="D16" s="3" t="s">
        <v>50</v>
      </c>
      <c r="E16" s="2" t="s">
        <v>20</v>
      </c>
      <c r="F16" s="3" t="s">
        <v>51</v>
      </c>
      <c r="G16" s="4" t="s">
        <v>51</v>
      </c>
      <c r="H16" s="5">
        <v>111000</v>
      </c>
      <c r="I16" s="6">
        <v>44623</v>
      </c>
      <c r="J16" s="6">
        <v>45291</v>
      </c>
      <c r="K16" s="15">
        <v>83249.95</v>
      </c>
      <c r="L16" s="37"/>
      <c r="O16" s="39"/>
    </row>
    <row r="17" spans="1:13" ht="45" x14ac:dyDescent="0.25">
      <c r="A17" s="10" t="s">
        <v>52</v>
      </c>
      <c r="B17" s="7" t="s">
        <v>14</v>
      </c>
      <c r="C17" s="12" t="s">
        <v>18</v>
      </c>
      <c r="D17" s="3" t="s">
        <v>53</v>
      </c>
      <c r="E17" s="2" t="s">
        <v>20</v>
      </c>
      <c r="F17" s="3" t="s">
        <v>54</v>
      </c>
      <c r="G17" s="4" t="s">
        <v>54</v>
      </c>
      <c r="H17" s="5">
        <v>27702</v>
      </c>
      <c r="I17" s="6">
        <v>44616</v>
      </c>
      <c r="J17" s="6">
        <v>45291</v>
      </c>
      <c r="K17" s="15">
        <v>27702</v>
      </c>
      <c r="L17" s="37"/>
    </row>
    <row r="18" spans="1:13" ht="45" x14ac:dyDescent="0.25">
      <c r="A18" s="42" t="s">
        <v>55</v>
      </c>
      <c r="B18" s="7" t="s">
        <v>14</v>
      </c>
      <c r="C18" s="12" t="s">
        <v>18</v>
      </c>
      <c r="D18" s="3" t="s">
        <v>56</v>
      </c>
      <c r="E18" s="2" t="s">
        <v>20</v>
      </c>
      <c r="F18" s="3" t="s">
        <v>57</v>
      </c>
      <c r="G18" s="4" t="s">
        <v>57</v>
      </c>
      <c r="H18" s="5">
        <v>2300</v>
      </c>
      <c r="I18" s="6">
        <v>44628</v>
      </c>
      <c r="J18" s="6">
        <v>45291</v>
      </c>
      <c r="K18" s="15">
        <v>2300</v>
      </c>
      <c r="L18" s="37"/>
    </row>
    <row r="19" spans="1:13" ht="45" hidden="1" x14ac:dyDescent="0.25">
      <c r="A19" s="10" t="s">
        <v>58</v>
      </c>
      <c r="B19" s="7" t="s">
        <v>14</v>
      </c>
      <c r="C19" s="12" t="s">
        <v>18</v>
      </c>
      <c r="D19" s="3" t="s">
        <v>59</v>
      </c>
      <c r="E19" s="2" t="s">
        <v>20</v>
      </c>
      <c r="F19" s="3" t="s">
        <v>60</v>
      </c>
      <c r="G19" s="4" t="s">
        <v>60</v>
      </c>
      <c r="H19" s="5">
        <v>7000</v>
      </c>
      <c r="I19" s="6">
        <v>44628</v>
      </c>
      <c r="J19" s="6"/>
      <c r="K19" s="15"/>
      <c r="L19" s="37"/>
    </row>
    <row r="20" spans="1:13" ht="66" customHeight="1" x14ac:dyDescent="0.25">
      <c r="A20" s="10" t="s">
        <v>61</v>
      </c>
      <c r="B20" s="7" t="s">
        <v>14</v>
      </c>
      <c r="C20" s="12" t="s">
        <v>18</v>
      </c>
      <c r="D20" s="3" t="s">
        <v>62</v>
      </c>
      <c r="E20" s="2" t="s">
        <v>63</v>
      </c>
      <c r="F20" s="3" t="s">
        <v>64</v>
      </c>
      <c r="G20" s="4" t="s">
        <v>64</v>
      </c>
      <c r="H20" s="5">
        <v>2181.08</v>
      </c>
      <c r="I20" s="6">
        <v>44645</v>
      </c>
      <c r="J20" s="6">
        <v>45009</v>
      </c>
      <c r="K20" s="15">
        <v>2181.08</v>
      </c>
      <c r="L20" s="37"/>
    </row>
    <row r="21" spans="1:13" ht="45" x14ac:dyDescent="0.25">
      <c r="A21" s="10" t="s">
        <v>65</v>
      </c>
      <c r="B21" s="7" t="s">
        <v>14</v>
      </c>
      <c r="C21" s="12" t="s">
        <v>18</v>
      </c>
      <c r="D21" s="3" t="s">
        <v>66</v>
      </c>
      <c r="E21" s="2" t="s">
        <v>20</v>
      </c>
      <c r="F21" s="3" t="s">
        <v>67</v>
      </c>
      <c r="G21" s="4" t="s">
        <v>67</v>
      </c>
      <c r="H21" s="5">
        <v>2880</v>
      </c>
      <c r="I21" s="6">
        <v>44641</v>
      </c>
      <c r="J21" s="6">
        <v>45005</v>
      </c>
      <c r="K21" s="15">
        <v>2877.6</v>
      </c>
      <c r="L21" s="37"/>
    </row>
    <row r="22" spans="1:13" ht="45" x14ac:dyDescent="0.25">
      <c r="A22" s="10" t="s">
        <v>68</v>
      </c>
      <c r="B22" s="7" t="s">
        <v>14</v>
      </c>
      <c r="C22" s="12" t="s">
        <v>18</v>
      </c>
      <c r="D22" s="3" t="s">
        <v>69</v>
      </c>
      <c r="E22" s="2" t="s">
        <v>20</v>
      </c>
      <c r="F22" s="3" t="s">
        <v>70</v>
      </c>
      <c r="G22" s="4" t="s">
        <v>70</v>
      </c>
      <c r="H22" s="5">
        <f>2145+16970</f>
        <v>19115</v>
      </c>
      <c r="I22" s="6">
        <v>44670</v>
      </c>
      <c r="J22" s="6">
        <v>45034</v>
      </c>
      <c r="K22" s="15">
        <v>19115</v>
      </c>
      <c r="L22" s="37"/>
    </row>
    <row r="23" spans="1:13" ht="45" x14ac:dyDescent="0.25">
      <c r="A23" s="12" t="s">
        <v>71</v>
      </c>
      <c r="B23" s="7" t="s">
        <v>14</v>
      </c>
      <c r="C23" s="12" t="s">
        <v>18</v>
      </c>
      <c r="D23" s="3" t="s">
        <v>72</v>
      </c>
      <c r="E23" s="2" t="s">
        <v>20</v>
      </c>
      <c r="F23" s="3" t="s">
        <v>73</v>
      </c>
      <c r="G23" s="4" t="s">
        <v>73</v>
      </c>
      <c r="H23" s="5">
        <v>772</v>
      </c>
      <c r="I23" s="6">
        <v>44692</v>
      </c>
      <c r="J23" s="6">
        <v>45057</v>
      </c>
      <c r="K23" s="15">
        <v>772</v>
      </c>
      <c r="L23" s="37"/>
    </row>
    <row r="24" spans="1:13" ht="62.25" customHeight="1" thickBot="1" x14ac:dyDescent="0.3">
      <c r="A24" s="12" t="s">
        <v>74</v>
      </c>
      <c r="B24" s="7" t="s">
        <v>14</v>
      </c>
      <c r="C24" s="12" t="s">
        <v>18</v>
      </c>
      <c r="D24" s="3" t="s">
        <v>75</v>
      </c>
      <c r="E24" s="2" t="s">
        <v>63</v>
      </c>
      <c r="F24" s="3" t="s">
        <v>76</v>
      </c>
      <c r="G24" s="4" t="s">
        <v>76</v>
      </c>
      <c r="H24" s="5">
        <v>2697.18</v>
      </c>
      <c r="I24" s="6">
        <v>44692</v>
      </c>
      <c r="J24" s="6">
        <v>45056</v>
      </c>
      <c r="K24" s="15">
        <v>2688.18</v>
      </c>
      <c r="L24" s="37"/>
    </row>
    <row r="25" spans="1:13" ht="62.25" customHeight="1" thickBot="1" x14ac:dyDescent="0.3">
      <c r="A25" s="12" t="s">
        <v>77</v>
      </c>
      <c r="B25" s="7" t="s">
        <v>14</v>
      </c>
      <c r="C25" s="12"/>
      <c r="D25" s="3" t="s">
        <v>78</v>
      </c>
      <c r="E25" s="41" t="s">
        <v>78</v>
      </c>
      <c r="F25" s="3" t="s">
        <v>208</v>
      </c>
      <c r="G25" s="3" t="s">
        <v>208</v>
      </c>
      <c r="H25" s="5">
        <v>26100</v>
      </c>
      <c r="I25" s="6">
        <v>44777</v>
      </c>
      <c r="J25" s="6">
        <v>45291</v>
      </c>
      <c r="K25" s="62">
        <v>0</v>
      </c>
      <c r="L25" s="37"/>
    </row>
    <row r="26" spans="1:13" ht="45" x14ac:dyDescent="0.25">
      <c r="A26" s="12" t="s">
        <v>79</v>
      </c>
      <c r="B26" s="7" t="s">
        <v>14</v>
      </c>
      <c r="C26" s="12" t="s">
        <v>18</v>
      </c>
      <c r="D26" s="3" t="s">
        <v>80</v>
      </c>
      <c r="E26" s="2" t="s">
        <v>20</v>
      </c>
      <c r="F26" s="3" t="s">
        <v>81</v>
      </c>
      <c r="G26" s="4" t="s">
        <v>81</v>
      </c>
      <c r="H26" s="5">
        <v>36000</v>
      </c>
      <c r="I26" s="6">
        <v>44699</v>
      </c>
      <c r="J26" s="6">
        <v>45429</v>
      </c>
      <c r="K26" s="15">
        <v>5957.05</v>
      </c>
      <c r="L26" s="37"/>
    </row>
    <row r="27" spans="1:13" ht="30.75" customHeight="1" x14ac:dyDescent="0.25">
      <c r="A27" s="12" t="s">
        <v>82</v>
      </c>
      <c r="B27" s="7" t="s">
        <v>14</v>
      </c>
      <c r="C27" s="12"/>
      <c r="D27" s="13" t="s">
        <v>83</v>
      </c>
      <c r="E27" s="2"/>
      <c r="F27" s="14" t="s">
        <v>84</v>
      </c>
      <c r="G27" s="14" t="s">
        <v>84</v>
      </c>
      <c r="H27" s="5">
        <v>10122</v>
      </c>
      <c r="I27" s="6">
        <v>44572</v>
      </c>
      <c r="J27" s="6">
        <v>44936</v>
      </c>
      <c r="K27" s="15">
        <v>10122</v>
      </c>
      <c r="L27" s="37"/>
    </row>
    <row r="28" spans="1:13" ht="30.75" customHeight="1" x14ac:dyDescent="0.25">
      <c r="A28" s="12" t="s">
        <v>85</v>
      </c>
      <c r="B28" s="7" t="s">
        <v>14</v>
      </c>
      <c r="C28" s="12"/>
      <c r="D28" s="13" t="s">
        <v>86</v>
      </c>
      <c r="E28" s="2"/>
      <c r="F28" s="14" t="s">
        <v>39</v>
      </c>
      <c r="G28" s="14" t="s">
        <v>39</v>
      </c>
      <c r="H28" s="5">
        <v>1799.4</v>
      </c>
      <c r="I28" s="6">
        <v>44578</v>
      </c>
      <c r="J28" s="6">
        <v>44942</v>
      </c>
      <c r="K28" s="15">
        <v>1799.4</v>
      </c>
      <c r="L28" s="37"/>
    </row>
    <row r="29" spans="1:13" ht="30.75" customHeight="1" x14ac:dyDescent="0.25">
      <c r="A29" s="12" t="s">
        <v>87</v>
      </c>
      <c r="B29" s="7" t="s">
        <v>14</v>
      </c>
      <c r="C29" s="12"/>
      <c r="D29" s="13" t="s">
        <v>88</v>
      </c>
      <c r="E29" s="2"/>
      <c r="F29" s="14" t="s">
        <v>89</v>
      </c>
      <c r="G29" s="14" t="s">
        <v>89</v>
      </c>
      <c r="H29" s="5">
        <v>1640</v>
      </c>
      <c r="I29" s="6">
        <v>44743</v>
      </c>
      <c r="J29" s="6">
        <v>45107</v>
      </c>
      <c r="K29" s="15">
        <v>1640</v>
      </c>
      <c r="L29" s="37"/>
    </row>
    <row r="30" spans="1:13" ht="30.75" customHeight="1" x14ac:dyDescent="0.25">
      <c r="A30" s="12" t="s">
        <v>90</v>
      </c>
      <c r="B30" s="7" t="s">
        <v>14</v>
      </c>
      <c r="C30" s="12"/>
      <c r="D30" s="13" t="s">
        <v>91</v>
      </c>
      <c r="E30" s="2"/>
      <c r="F30" s="14" t="s">
        <v>92</v>
      </c>
      <c r="G30" s="14" t="s">
        <v>92</v>
      </c>
      <c r="H30" s="5">
        <v>16200</v>
      </c>
      <c r="I30" s="6">
        <v>44771</v>
      </c>
      <c r="J30" s="6">
        <v>45135</v>
      </c>
      <c r="K30" s="15">
        <v>10800</v>
      </c>
      <c r="L30" s="37"/>
    </row>
    <row r="31" spans="1:13" ht="30.75" customHeight="1" x14ac:dyDescent="0.25">
      <c r="A31" s="12" t="s">
        <v>93</v>
      </c>
      <c r="B31" s="7" t="s">
        <v>14</v>
      </c>
      <c r="C31" s="12"/>
      <c r="D31" s="13" t="s">
        <v>94</v>
      </c>
      <c r="E31" s="2"/>
      <c r="F31" s="14" t="s">
        <v>95</v>
      </c>
      <c r="G31" s="14" t="s">
        <v>95</v>
      </c>
      <c r="H31" s="5">
        <v>12742.8</v>
      </c>
      <c r="I31" s="6">
        <v>44805</v>
      </c>
      <c r="J31" s="6">
        <v>45291</v>
      </c>
      <c r="K31" s="15">
        <f>2484.84*2</f>
        <v>4969.68</v>
      </c>
      <c r="L31" s="37"/>
      <c r="M31" s="38"/>
    </row>
    <row r="32" spans="1:13" ht="30.75" customHeight="1" x14ac:dyDescent="0.25">
      <c r="A32" s="12" t="s">
        <v>96</v>
      </c>
      <c r="B32" s="7" t="s">
        <v>14</v>
      </c>
      <c r="C32" s="12"/>
      <c r="D32" s="13" t="s">
        <v>97</v>
      </c>
      <c r="E32" s="2"/>
      <c r="F32" s="14" t="s">
        <v>98</v>
      </c>
      <c r="G32" s="14" t="s">
        <v>98</v>
      </c>
      <c r="H32" s="5">
        <v>1599</v>
      </c>
      <c r="I32" s="6">
        <v>44794</v>
      </c>
      <c r="J32" s="6">
        <v>45158</v>
      </c>
      <c r="K32" s="15">
        <v>1599</v>
      </c>
      <c r="L32" s="37"/>
    </row>
    <row r="33" spans="1:13" ht="27" customHeight="1" x14ac:dyDescent="0.25">
      <c r="A33" s="12" t="s">
        <v>99</v>
      </c>
      <c r="B33" s="12" t="s">
        <v>14</v>
      </c>
      <c r="C33" s="12"/>
      <c r="D33" s="12" t="s">
        <v>100</v>
      </c>
      <c r="E33" s="12"/>
      <c r="F33" s="12" t="s">
        <v>101</v>
      </c>
      <c r="G33" s="12" t="s">
        <v>101</v>
      </c>
      <c r="H33" s="9">
        <v>13000</v>
      </c>
      <c r="I33" s="17">
        <v>44914</v>
      </c>
      <c r="J33" s="17">
        <v>45644</v>
      </c>
      <c r="K33" s="62">
        <v>0</v>
      </c>
      <c r="L33" s="37"/>
      <c r="M33" s="40"/>
    </row>
    <row r="34" spans="1:13" ht="30" x14ac:dyDescent="0.25">
      <c r="A34" s="64" t="s">
        <v>207</v>
      </c>
      <c r="B34" s="12" t="s">
        <v>14</v>
      </c>
      <c r="C34" s="12"/>
      <c r="D34" s="12" t="s">
        <v>206</v>
      </c>
      <c r="E34" s="12"/>
      <c r="F34" s="12" t="s">
        <v>102</v>
      </c>
      <c r="G34" s="12" t="s">
        <v>102</v>
      </c>
      <c r="H34" s="9">
        <v>19747.2</v>
      </c>
      <c r="I34" s="17">
        <v>44927</v>
      </c>
      <c r="J34" s="17">
        <v>45291</v>
      </c>
      <c r="K34" s="36">
        <v>8656.23</v>
      </c>
      <c r="L34" s="37"/>
    </row>
    <row r="35" spans="1:13" ht="30" x14ac:dyDescent="0.25">
      <c r="A35" s="12" t="s">
        <v>103</v>
      </c>
      <c r="B35" s="12" t="s">
        <v>14</v>
      </c>
      <c r="C35" s="12"/>
      <c r="D35" s="12" t="s">
        <v>104</v>
      </c>
      <c r="E35" s="12"/>
      <c r="F35" s="12" t="s">
        <v>102</v>
      </c>
      <c r="G35" s="12" t="s">
        <v>102</v>
      </c>
      <c r="H35" s="9">
        <v>2618</v>
      </c>
      <c r="I35" s="17">
        <v>44927</v>
      </c>
      <c r="J35" s="17">
        <v>45291</v>
      </c>
      <c r="K35" s="36">
        <v>1112.6500000000001</v>
      </c>
      <c r="L35" s="37"/>
    </row>
    <row r="36" spans="1:13" ht="30" x14ac:dyDescent="0.25">
      <c r="A36" s="12" t="s">
        <v>105</v>
      </c>
      <c r="B36" s="12" t="s">
        <v>14</v>
      </c>
      <c r="C36" s="12"/>
      <c r="D36" s="12" t="s">
        <v>106</v>
      </c>
      <c r="E36" s="12"/>
      <c r="F36" s="12" t="s">
        <v>102</v>
      </c>
      <c r="G36" s="12" t="s">
        <v>102</v>
      </c>
      <c r="H36" s="9">
        <v>1532.5</v>
      </c>
      <c r="I36" s="17">
        <v>44927</v>
      </c>
      <c r="J36" s="17">
        <v>45291</v>
      </c>
      <c r="K36" s="36">
        <v>500</v>
      </c>
      <c r="L36" s="37"/>
    </row>
    <row r="37" spans="1:13" ht="33.75" customHeight="1" x14ac:dyDescent="0.25">
      <c r="A37" s="12" t="s">
        <v>107</v>
      </c>
      <c r="B37" s="12" t="s">
        <v>14</v>
      </c>
      <c r="C37" s="12"/>
      <c r="D37" s="12" t="s">
        <v>108</v>
      </c>
      <c r="E37" s="12"/>
      <c r="F37" s="12" t="s">
        <v>109</v>
      </c>
      <c r="G37" s="12" t="s">
        <v>109</v>
      </c>
      <c r="H37" s="9">
        <v>10628.1</v>
      </c>
      <c r="I37" s="17">
        <v>44936</v>
      </c>
      <c r="J37" s="17">
        <v>45301</v>
      </c>
      <c r="K37" s="36">
        <v>10628.1</v>
      </c>
      <c r="L37" s="37"/>
    </row>
    <row r="38" spans="1:13" ht="30" x14ac:dyDescent="0.25">
      <c r="A38" s="12" t="s">
        <v>110</v>
      </c>
      <c r="B38" s="12" t="s">
        <v>14</v>
      </c>
      <c r="C38" s="12"/>
      <c r="D38" s="12" t="s">
        <v>111</v>
      </c>
      <c r="E38" s="12"/>
      <c r="F38" s="12" t="s">
        <v>112</v>
      </c>
      <c r="G38" s="12" t="s">
        <v>112</v>
      </c>
      <c r="H38" s="9">
        <v>4268.3999999999996</v>
      </c>
      <c r="I38" s="17">
        <v>44927</v>
      </c>
      <c r="J38" s="17">
        <v>45291</v>
      </c>
      <c r="K38" s="36">
        <v>1422.8</v>
      </c>
      <c r="L38" s="37"/>
    </row>
    <row r="39" spans="1:13" ht="30" x14ac:dyDescent="0.25">
      <c r="A39" s="12" t="s">
        <v>113</v>
      </c>
      <c r="B39" s="12" t="s">
        <v>14</v>
      </c>
      <c r="C39" s="12"/>
      <c r="D39" s="12" t="s">
        <v>114</v>
      </c>
      <c r="E39" s="12"/>
      <c r="F39" s="12" t="s">
        <v>115</v>
      </c>
      <c r="G39" s="12" t="s">
        <v>115</v>
      </c>
      <c r="H39" s="9">
        <v>2000</v>
      </c>
      <c r="I39" s="17">
        <v>44927</v>
      </c>
      <c r="J39" s="17">
        <v>45291</v>
      </c>
      <c r="K39" s="62">
        <v>0</v>
      </c>
      <c r="L39" s="37"/>
    </row>
    <row r="40" spans="1:13" x14ac:dyDescent="0.25">
      <c r="A40" s="12" t="s">
        <v>116</v>
      </c>
      <c r="B40" s="12" t="s">
        <v>14</v>
      </c>
      <c r="C40" s="12"/>
      <c r="D40" s="12" t="s">
        <v>117</v>
      </c>
      <c r="E40" s="12"/>
      <c r="F40" s="12" t="s">
        <v>30</v>
      </c>
      <c r="G40" s="12" t="s">
        <v>30</v>
      </c>
      <c r="H40" s="9">
        <f>7141.13+578.43</f>
        <v>7719.56</v>
      </c>
      <c r="I40" s="17">
        <v>44927</v>
      </c>
      <c r="J40" s="17">
        <v>45291</v>
      </c>
      <c r="K40" s="36">
        <v>7719.56</v>
      </c>
      <c r="L40" s="37"/>
    </row>
    <row r="41" spans="1:13" ht="30" x14ac:dyDescent="0.25">
      <c r="A41" s="12" t="s">
        <v>118</v>
      </c>
      <c r="B41" s="12" t="s">
        <v>14</v>
      </c>
      <c r="C41" s="12"/>
      <c r="D41" s="12" t="s">
        <v>119</v>
      </c>
      <c r="E41" s="12"/>
      <c r="F41" s="12" t="s">
        <v>120</v>
      </c>
      <c r="G41" s="12" t="s">
        <v>120</v>
      </c>
      <c r="H41" s="9">
        <v>3500</v>
      </c>
      <c r="I41" s="17">
        <v>44927</v>
      </c>
      <c r="J41" s="17">
        <v>45291</v>
      </c>
      <c r="K41" s="36" t="s">
        <v>121</v>
      </c>
      <c r="L41" s="37"/>
    </row>
    <row r="42" spans="1:13" ht="22.5" customHeight="1" x14ac:dyDescent="0.25">
      <c r="A42" s="12" t="s">
        <v>122</v>
      </c>
      <c r="B42" s="12" t="s">
        <v>14</v>
      </c>
      <c r="C42" s="12"/>
      <c r="D42" s="12" t="s">
        <v>123</v>
      </c>
      <c r="E42" s="12"/>
      <c r="F42" s="12" t="s">
        <v>27</v>
      </c>
      <c r="G42" s="12" t="s">
        <v>27</v>
      </c>
      <c r="H42" s="9">
        <v>9360</v>
      </c>
      <c r="I42" s="17">
        <v>44927</v>
      </c>
      <c r="J42" s="17">
        <v>45291</v>
      </c>
      <c r="K42" s="36">
        <v>2340</v>
      </c>
      <c r="L42" s="37"/>
      <c r="M42" s="38"/>
    </row>
    <row r="43" spans="1:13" ht="22.5" customHeight="1" x14ac:dyDescent="0.25">
      <c r="A43" s="12" t="s">
        <v>124</v>
      </c>
      <c r="B43" s="12" t="s">
        <v>14</v>
      </c>
      <c r="C43" s="12"/>
      <c r="D43" s="12" t="s">
        <v>125</v>
      </c>
      <c r="E43" s="12"/>
      <c r="F43" s="12" t="s">
        <v>126</v>
      </c>
      <c r="G43" s="12" t="s">
        <v>126</v>
      </c>
      <c r="H43" s="9">
        <v>4992</v>
      </c>
      <c r="I43" s="17">
        <v>44944</v>
      </c>
      <c r="J43" s="17">
        <v>45107</v>
      </c>
      <c r="K43" s="36">
        <v>3840</v>
      </c>
      <c r="L43" s="37"/>
    </row>
    <row r="44" spans="1:13" ht="22.5" customHeight="1" x14ac:dyDescent="0.25">
      <c r="A44" s="12" t="s">
        <v>127</v>
      </c>
      <c r="B44" s="12" t="s">
        <v>14</v>
      </c>
      <c r="C44" s="12"/>
      <c r="D44" s="12" t="s">
        <v>128</v>
      </c>
      <c r="E44" s="12"/>
      <c r="F44" s="12" t="s">
        <v>129</v>
      </c>
      <c r="G44" s="12" t="s">
        <v>129</v>
      </c>
      <c r="H44" s="9">
        <v>2800</v>
      </c>
      <c r="I44" s="17">
        <v>44985</v>
      </c>
      <c r="J44" s="17">
        <v>46080</v>
      </c>
      <c r="K44" s="36">
        <v>1400</v>
      </c>
      <c r="L44" s="37"/>
    </row>
    <row r="45" spans="1:13" ht="22.5" customHeight="1" x14ac:dyDescent="0.25">
      <c r="A45" s="12" t="s">
        <v>130</v>
      </c>
      <c r="B45" s="12" t="s">
        <v>14</v>
      </c>
      <c r="C45" s="12"/>
      <c r="D45" s="12" t="s">
        <v>131</v>
      </c>
      <c r="E45" s="12"/>
      <c r="F45" s="12" t="s">
        <v>132</v>
      </c>
      <c r="G45" s="12" t="s">
        <v>132</v>
      </c>
      <c r="H45" s="9">
        <v>772</v>
      </c>
      <c r="I45" s="17">
        <v>45087</v>
      </c>
      <c r="J45" s="17">
        <v>45453</v>
      </c>
      <c r="K45" s="36">
        <v>772</v>
      </c>
      <c r="L45" s="37"/>
    </row>
    <row r="46" spans="1:13" ht="22.5" customHeight="1" x14ac:dyDescent="0.25">
      <c r="A46" s="12" t="s">
        <v>133</v>
      </c>
      <c r="B46" s="12" t="s">
        <v>14</v>
      </c>
      <c r="C46" s="12"/>
      <c r="D46" s="12" t="s">
        <v>134</v>
      </c>
      <c r="E46" s="12"/>
      <c r="F46" s="12" t="s">
        <v>135</v>
      </c>
      <c r="G46" s="12" t="s">
        <v>135</v>
      </c>
      <c r="H46" s="9">
        <v>2676.78</v>
      </c>
      <c r="I46" s="17">
        <v>45011</v>
      </c>
      <c r="J46" s="17">
        <v>45376</v>
      </c>
      <c r="K46" s="36">
        <v>2676.78</v>
      </c>
      <c r="L46" s="37"/>
    </row>
    <row r="47" spans="1:13" ht="30" x14ac:dyDescent="0.25">
      <c r="A47" s="12" t="s">
        <v>136</v>
      </c>
      <c r="B47" s="12" t="s">
        <v>14</v>
      </c>
      <c r="C47" s="12"/>
      <c r="D47" s="12" t="s">
        <v>137</v>
      </c>
      <c r="E47" s="12"/>
      <c r="F47" s="12" t="s">
        <v>138</v>
      </c>
      <c r="G47" s="12" t="s">
        <v>138</v>
      </c>
      <c r="H47" s="9">
        <v>25815</v>
      </c>
      <c r="I47" s="17">
        <v>45008</v>
      </c>
      <c r="J47" s="17">
        <v>45373</v>
      </c>
      <c r="K47" s="35">
        <v>10190</v>
      </c>
      <c r="L47" s="37"/>
    </row>
    <row r="48" spans="1:13" ht="30" x14ac:dyDescent="0.25">
      <c r="A48" s="12" t="s">
        <v>139</v>
      </c>
      <c r="B48" s="12" t="s">
        <v>14</v>
      </c>
      <c r="C48" s="12"/>
      <c r="D48" s="12" t="s">
        <v>140</v>
      </c>
      <c r="E48" s="12"/>
      <c r="F48" s="12" t="s">
        <v>141</v>
      </c>
      <c r="G48" s="12" t="s">
        <v>141</v>
      </c>
      <c r="H48" s="9">
        <v>7920</v>
      </c>
      <c r="I48" s="17">
        <v>44992</v>
      </c>
      <c r="J48" s="17">
        <v>45657</v>
      </c>
      <c r="K48" s="35">
        <v>1116</v>
      </c>
      <c r="L48" s="37"/>
    </row>
    <row r="49" spans="1:26" ht="30" x14ac:dyDescent="0.25">
      <c r="A49" s="12" t="s">
        <v>142</v>
      </c>
      <c r="B49" s="12" t="s">
        <v>14</v>
      </c>
      <c r="C49" s="12"/>
      <c r="D49" s="12" t="s">
        <v>143</v>
      </c>
      <c r="E49" s="12"/>
      <c r="F49" s="12" t="s">
        <v>144</v>
      </c>
      <c r="G49" s="12" t="s">
        <v>144</v>
      </c>
      <c r="H49" s="9">
        <v>30640</v>
      </c>
      <c r="I49" s="17">
        <v>44986</v>
      </c>
      <c r="J49" s="17">
        <v>45145</v>
      </c>
      <c r="K49" s="62">
        <v>0</v>
      </c>
      <c r="L49" s="37"/>
    </row>
    <row r="50" spans="1:26" ht="30" x14ac:dyDescent="0.25">
      <c r="A50" s="12" t="s">
        <v>145</v>
      </c>
      <c r="B50" s="12" t="s">
        <v>14</v>
      </c>
      <c r="C50" s="12"/>
      <c r="D50" s="12" t="s">
        <v>146</v>
      </c>
      <c r="E50" s="12"/>
      <c r="F50" s="12" t="s">
        <v>51</v>
      </c>
      <c r="G50" s="12" t="s">
        <v>51</v>
      </c>
      <c r="H50" s="9">
        <v>3257.87</v>
      </c>
      <c r="I50" s="17">
        <v>44993</v>
      </c>
      <c r="J50" s="17">
        <v>45024</v>
      </c>
      <c r="K50" s="35">
        <f>+H50</f>
        <v>3257.87</v>
      </c>
      <c r="L50" s="37"/>
    </row>
    <row r="51" spans="1:26" ht="34.5" customHeight="1" x14ac:dyDescent="0.25">
      <c r="A51" s="12" t="s">
        <v>147</v>
      </c>
      <c r="B51" s="12" t="s">
        <v>14</v>
      </c>
      <c r="C51" s="12"/>
      <c r="D51" s="12" t="s">
        <v>148</v>
      </c>
      <c r="E51" s="12"/>
      <c r="F51" s="12" t="s">
        <v>149</v>
      </c>
      <c r="G51" s="12" t="s">
        <v>149</v>
      </c>
      <c r="H51" s="9">
        <v>4550</v>
      </c>
      <c r="I51" s="17">
        <v>45017</v>
      </c>
      <c r="J51" s="17">
        <v>45291</v>
      </c>
      <c r="K51" s="36">
        <v>1516.67</v>
      </c>
      <c r="L51" s="37"/>
    </row>
    <row r="52" spans="1:26" ht="34.5" customHeight="1" x14ac:dyDescent="0.25">
      <c r="A52" s="12" t="s">
        <v>150</v>
      </c>
      <c r="B52" s="12" t="s">
        <v>14</v>
      </c>
      <c r="C52" s="13"/>
      <c r="D52" s="12" t="s">
        <v>151</v>
      </c>
      <c r="E52" s="13"/>
      <c r="F52" s="13" t="s">
        <v>152</v>
      </c>
      <c r="G52" s="14" t="s">
        <v>152</v>
      </c>
      <c r="H52" s="9">
        <v>1215</v>
      </c>
      <c r="I52" s="10">
        <v>45047</v>
      </c>
      <c r="J52" s="10">
        <v>45077</v>
      </c>
      <c r="K52" s="62">
        <v>0</v>
      </c>
      <c r="L52" s="37"/>
    </row>
    <row r="53" spans="1:26" ht="34.5" customHeight="1" x14ac:dyDescent="0.25">
      <c r="A53" s="12" t="s">
        <v>153</v>
      </c>
      <c r="B53" s="12" t="s">
        <v>14</v>
      </c>
      <c r="C53" s="13"/>
      <c r="D53" s="12" t="s">
        <v>154</v>
      </c>
      <c r="E53" s="13"/>
      <c r="F53" s="13" t="s">
        <v>155</v>
      </c>
      <c r="G53" s="14" t="s">
        <v>155</v>
      </c>
      <c r="H53" s="9">
        <v>1732.5</v>
      </c>
      <c r="I53" s="10">
        <v>45023</v>
      </c>
      <c r="J53" s="10">
        <v>45030</v>
      </c>
      <c r="K53" s="35">
        <v>1732.5</v>
      </c>
      <c r="L53" s="37"/>
    </row>
    <row r="54" spans="1:26" ht="34.5" customHeight="1" x14ac:dyDescent="0.25">
      <c r="A54" s="12" t="s">
        <v>156</v>
      </c>
      <c r="B54" s="12" t="s">
        <v>14</v>
      </c>
      <c r="C54" s="13"/>
      <c r="D54" s="12" t="s">
        <v>157</v>
      </c>
      <c r="E54" s="13"/>
      <c r="F54" s="13" t="s">
        <v>158</v>
      </c>
      <c r="G54" s="14" t="s">
        <v>158</v>
      </c>
      <c r="H54" s="9">
        <v>4900</v>
      </c>
      <c r="I54" s="61">
        <v>45068</v>
      </c>
      <c r="J54" s="61">
        <v>45099</v>
      </c>
      <c r="K54" s="62">
        <v>0</v>
      </c>
      <c r="L54" s="37"/>
    </row>
    <row r="55" spans="1:26" ht="34.5" customHeight="1" x14ac:dyDescent="0.25">
      <c r="A55" s="12" t="s">
        <v>159</v>
      </c>
      <c r="B55" s="12" t="s">
        <v>14</v>
      </c>
      <c r="C55" s="13"/>
      <c r="D55" s="12" t="s">
        <v>160</v>
      </c>
      <c r="E55" s="13"/>
      <c r="F55" s="13" t="s">
        <v>161</v>
      </c>
      <c r="G55" s="14" t="s">
        <v>161</v>
      </c>
      <c r="H55" s="9">
        <v>1415.86</v>
      </c>
      <c r="I55" s="61">
        <v>45023</v>
      </c>
      <c r="J55" s="61">
        <v>45030</v>
      </c>
      <c r="K55" s="35">
        <v>1415.86</v>
      </c>
      <c r="L55" s="37"/>
    </row>
    <row r="56" spans="1:26" ht="34.5" customHeight="1" x14ac:dyDescent="0.25">
      <c r="A56" s="12" t="s">
        <v>162</v>
      </c>
      <c r="B56" s="12" t="s">
        <v>14</v>
      </c>
      <c r="C56" s="13"/>
      <c r="D56" s="12" t="s">
        <v>163</v>
      </c>
      <c r="E56" s="13"/>
      <c r="F56" s="13" t="s">
        <v>164</v>
      </c>
      <c r="G56" s="14" t="s">
        <v>164</v>
      </c>
      <c r="H56" s="9">
        <v>2350</v>
      </c>
      <c r="I56" s="61">
        <v>45023</v>
      </c>
      <c r="J56" s="61">
        <v>45030</v>
      </c>
      <c r="K56" s="35">
        <v>2350</v>
      </c>
      <c r="L56" s="37"/>
    </row>
    <row r="57" spans="1:26" ht="34.5" customHeight="1" x14ac:dyDescent="0.25">
      <c r="A57" s="12" t="s">
        <v>165</v>
      </c>
      <c r="B57" s="12" t="s">
        <v>14</v>
      </c>
      <c r="C57" s="13"/>
      <c r="D57" s="12" t="s">
        <v>166</v>
      </c>
      <c r="E57" s="13"/>
      <c r="F57" s="13" t="s">
        <v>167</v>
      </c>
      <c r="G57" s="14" t="s">
        <v>167</v>
      </c>
      <c r="H57" s="9">
        <v>2200</v>
      </c>
      <c r="I57" s="61">
        <v>45033</v>
      </c>
      <c r="J57" s="61">
        <v>45033</v>
      </c>
      <c r="K57" s="35">
        <v>2200</v>
      </c>
      <c r="L57" s="37"/>
    </row>
    <row r="58" spans="1:26" ht="30" x14ac:dyDescent="0.25">
      <c r="A58" s="12" t="s">
        <v>168</v>
      </c>
      <c r="B58" s="12" t="s">
        <v>14</v>
      </c>
      <c r="C58" s="13"/>
      <c r="D58" s="12" t="s">
        <v>169</v>
      </c>
      <c r="E58" s="13"/>
      <c r="F58" s="58" t="s">
        <v>170</v>
      </c>
      <c r="G58" s="59" t="s">
        <v>170</v>
      </c>
      <c r="H58" s="60">
        <v>1263.5999999999999</v>
      </c>
      <c r="I58" s="61">
        <v>45047</v>
      </c>
      <c r="J58" s="61">
        <v>45077</v>
      </c>
      <c r="K58" s="62">
        <v>0</v>
      </c>
      <c r="L58" s="37"/>
    </row>
    <row r="59" spans="1:26" ht="25.5" customHeight="1" x14ac:dyDescent="0.25">
      <c r="A59" s="12" t="s">
        <v>171</v>
      </c>
      <c r="B59" s="12" t="s">
        <v>172</v>
      </c>
      <c r="D59" s="12" t="s">
        <v>173</v>
      </c>
      <c r="E59" s="44"/>
      <c r="F59" s="53" t="s">
        <v>174</v>
      </c>
      <c r="G59" s="59" t="s">
        <v>174</v>
      </c>
      <c r="H59" s="54" t="s">
        <v>175</v>
      </c>
      <c r="I59" s="61" t="s">
        <v>176</v>
      </c>
      <c r="J59" s="61" t="s">
        <v>177</v>
      </c>
      <c r="K59" s="62">
        <v>0</v>
      </c>
      <c r="L59" s="45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30" x14ac:dyDescent="0.25">
      <c r="A60" s="12" t="s">
        <v>178</v>
      </c>
      <c r="B60" s="12" t="s">
        <v>179</v>
      </c>
      <c r="D60" s="52" t="s">
        <v>180</v>
      </c>
      <c r="E60" s="44"/>
      <c r="F60" s="53" t="s">
        <v>181</v>
      </c>
      <c r="G60" s="55" t="s">
        <v>181</v>
      </c>
      <c r="H60" s="56">
        <v>3840</v>
      </c>
      <c r="I60" s="61" t="s">
        <v>182</v>
      </c>
      <c r="J60" s="61" t="s">
        <v>182</v>
      </c>
      <c r="K60" s="62">
        <v>0</v>
      </c>
      <c r="L60" s="45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30" x14ac:dyDescent="0.25">
      <c r="A61" s="12" t="s">
        <v>183</v>
      </c>
      <c r="B61" s="12" t="s">
        <v>184</v>
      </c>
      <c r="D61" s="52" t="s">
        <v>185</v>
      </c>
      <c r="E61" s="44"/>
      <c r="F61" s="53" t="s">
        <v>186</v>
      </c>
      <c r="G61" s="55" t="s">
        <v>186</v>
      </c>
      <c r="H61" s="56">
        <v>4980</v>
      </c>
      <c r="I61" s="61" t="s">
        <v>187</v>
      </c>
      <c r="J61" s="61" t="s">
        <v>188</v>
      </c>
      <c r="K61" s="62">
        <v>0</v>
      </c>
      <c r="L61" s="45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22.5" customHeight="1" x14ac:dyDescent="0.25">
      <c r="A62" s="12" t="s">
        <v>189</v>
      </c>
      <c r="B62" s="12" t="s">
        <v>190</v>
      </c>
      <c r="D62" s="52" t="s">
        <v>191</v>
      </c>
      <c r="E62" s="44"/>
      <c r="F62" s="53" t="s">
        <v>192</v>
      </c>
      <c r="G62" s="55" t="s">
        <v>192</v>
      </c>
      <c r="H62" s="56">
        <v>1800</v>
      </c>
      <c r="I62" s="61" t="s">
        <v>176</v>
      </c>
      <c r="J62" s="61" t="s">
        <v>193</v>
      </c>
      <c r="K62" s="62">
        <v>0</v>
      </c>
      <c r="L62" s="45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22.5" customHeight="1" x14ac:dyDescent="0.25">
      <c r="A63" s="12" t="s">
        <v>194</v>
      </c>
      <c r="B63" s="12" t="s">
        <v>195</v>
      </c>
      <c r="D63" s="52" t="s">
        <v>196</v>
      </c>
      <c r="E63" s="44"/>
      <c r="F63" s="53" t="s">
        <v>197</v>
      </c>
      <c r="G63" s="55" t="s">
        <v>197</v>
      </c>
      <c r="H63" s="56">
        <v>4000</v>
      </c>
      <c r="I63" s="63">
        <v>45111</v>
      </c>
      <c r="J63" s="63">
        <v>45142</v>
      </c>
      <c r="K63" s="62">
        <v>0</v>
      </c>
      <c r="L63" s="45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22.5" customHeight="1" x14ac:dyDescent="0.25">
      <c r="A64" s="12" t="s">
        <v>198</v>
      </c>
      <c r="B64" s="12" t="s">
        <v>199</v>
      </c>
      <c r="D64" s="52" t="s">
        <v>200</v>
      </c>
      <c r="E64" s="44"/>
      <c r="F64" s="53" t="s">
        <v>164</v>
      </c>
      <c r="G64" s="55" t="s">
        <v>164</v>
      </c>
      <c r="H64" s="56">
        <v>2500</v>
      </c>
      <c r="I64" s="61" t="s">
        <v>177</v>
      </c>
      <c r="J64" s="61" t="s">
        <v>177</v>
      </c>
      <c r="K64" s="62">
        <v>0</v>
      </c>
      <c r="L64" s="45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22.5" customHeight="1" x14ac:dyDescent="0.25">
      <c r="A65" s="12" t="s">
        <v>201</v>
      </c>
      <c r="B65" s="12" t="s">
        <v>202</v>
      </c>
      <c r="D65" s="12" t="s">
        <v>203</v>
      </c>
      <c r="F65" s="53" t="s">
        <v>204</v>
      </c>
      <c r="G65" s="55" t="s">
        <v>204</v>
      </c>
      <c r="H65" s="57">
        <v>4650</v>
      </c>
      <c r="I65" s="61" t="s">
        <v>177</v>
      </c>
      <c r="J65" s="61" t="s">
        <v>177</v>
      </c>
      <c r="K65" s="62">
        <v>0</v>
      </c>
      <c r="L65" s="45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x14ac:dyDescent="0.25">
      <c r="D66" s="28"/>
      <c r="F66" s="48"/>
      <c r="G66" s="49"/>
      <c r="H66" s="50"/>
      <c r="I66" s="51"/>
      <c r="J66" s="51"/>
      <c r="K66" s="47"/>
      <c r="L66" s="45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x14ac:dyDescent="0.25">
      <c r="D67" s="28"/>
      <c r="L67" s="37"/>
    </row>
    <row r="68" spans="1:26" x14ac:dyDescent="0.25">
      <c r="D68" s="28"/>
      <c r="L68" s="37"/>
    </row>
    <row r="73" spans="1:26" x14ac:dyDescent="0.25">
      <c r="J73" s="43"/>
    </row>
  </sheetData>
  <mergeCells count="3">
    <mergeCell ref="A1:K1"/>
    <mergeCell ref="A2:K2"/>
    <mergeCell ref="A3:K3"/>
  </mergeCells>
  <phoneticPr fontId="22" type="noConversion"/>
  <hyperlinks>
    <hyperlink ref="A39" r:id="rId1" xr:uid="{2183F5FD-6073-4E74-86EF-C6D10D75A446}"/>
    <hyperlink ref="A33" r:id="rId2" xr:uid="{E46EBA48-1548-4E9D-A3B9-FEC036D82ED7}"/>
    <hyperlink ref="A32" r:id="rId3" xr:uid="{6BFF09F1-BABE-4648-B1B3-057F55686BA9}"/>
  </hyperlinks>
  <pageMargins left="0.23622047244094491" right="0.23622047244094491" top="0.74803149606299213" bottom="0.74803149606299213" header="0.31496062992125984" footer="0.31496062992125984"/>
  <pageSetup paperSize="9" scale="50" orientation="landscape" r:id="rId4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A6E1FC189A2644AAA7A392488A890E" ma:contentTypeVersion="13" ma:contentTypeDescription="Create a new document." ma:contentTypeScope="" ma:versionID="143625a33a63f206f6e445a18925a46b">
  <xsd:schema xmlns:xsd="http://www.w3.org/2001/XMLSchema" xmlns:xs="http://www.w3.org/2001/XMLSchema" xmlns:p="http://schemas.microsoft.com/office/2006/metadata/properties" xmlns:ns3="5ccd1c1c-5d95-428a-94e3-de8d4062f08b" xmlns:ns4="bab9d9b1-0b3a-480d-8b6d-c52e611f3513" targetNamespace="http://schemas.microsoft.com/office/2006/metadata/properties" ma:root="true" ma:fieldsID="8466501d9f01cae2dcc222142ddda3a2" ns3:_="" ns4:_="">
    <xsd:import namespace="5ccd1c1c-5d95-428a-94e3-de8d4062f08b"/>
    <xsd:import namespace="bab9d9b1-0b3a-480d-8b6d-c52e611f35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d1c1c-5d95-428a-94e3-de8d4062f0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9d9b1-0b3a-480d-8b6d-c52e611f35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A7E145-7D55-447C-9428-C191629CC4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B3CFE0-96AE-4CC2-B5D7-C5A91CB3B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d1c1c-5d95-428a-94e3-de8d4062f08b"/>
    <ds:schemaRef ds:uri="bab9d9b1-0b3a-480d-8b6d-c52e611f35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F49813-298F-41ED-B045-F215F04789F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Recita Giovanni</dc:creator>
  <cp:keywords/>
  <dc:description/>
  <cp:lastModifiedBy>Valeria Allocca</cp:lastModifiedBy>
  <cp:revision/>
  <dcterms:created xsi:type="dcterms:W3CDTF">2014-01-29T13:24:45Z</dcterms:created>
  <dcterms:modified xsi:type="dcterms:W3CDTF">2023-07-06T08:05:10Z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0x010100C7A6E1FC189A2644AAA7A392488A890E</vt:lpwstr>
  </property>
</Properties>
</file>